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7950" tabRatio="875"/>
  </bookViews>
  <sheets>
    <sheet name="FISM 2018" sheetId="1" r:id="rId1"/>
  </sheets>
  <externalReferences>
    <externalReference r:id="rId2"/>
  </externalReferences>
  <definedNames>
    <definedName name="_xlnm._FilterDatabase" localSheetId="0" hidden="1">'FISM 2018'!$B$11:$P$67</definedName>
    <definedName name="_xlnm.Print_Area" localSheetId="0">'FISM 2018'!$A$3:$Q$55</definedName>
    <definedName name="factura1">'[1]Control de Materiales'!#REF!</definedName>
    <definedName name="Factura10">'[1]Control de Materiales'!#REF!</definedName>
    <definedName name="Factura11">'[1]Control de Materiales'!#REF!</definedName>
    <definedName name="Factura12">'[1]Control de Materiales'!#REF!</definedName>
    <definedName name="Factura13">'[1]Control de Materiales'!#REF!</definedName>
    <definedName name="factura14">'[1]Control de Materiales'!#REF!</definedName>
    <definedName name="Factura15">'[1]Control de Materiales'!#REF!</definedName>
    <definedName name="factura16">'[1]Control de Materiales'!#REF!</definedName>
    <definedName name="Factura17">'[1]Control de Materiales'!#REF!</definedName>
    <definedName name="Factura18">'[1]Control de Materiales'!#REF!</definedName>
    <definedName name="Factura19">'[1]Control de Materiales'!#REF!</definedName>
    <definedName name="factura2">'[1]Control de Materiales'!#REF!</definedName>
    <definedName name="Factura20">'[1]Control de Materiales'!#REF!</definedName>
    <definedName name="Factura21">'[1]Control de Materiales'!#REF!</definedName>
    <definedName name="Factura22">'[1]Control de Materiales'!#REF!</definedName>
    <definedName name="Factura23">'[1]Control de Materiales'!#REF!</definedName>
    <definedName name="Factura24">'[1]Control de Materiales'!#REF!</definedName>
    <definedName name="Factura25">'[1]Control de Materiales'!#REF!</definedName>
    <definedName name="Factura26">'[1]Control de Materiales'!#REF!</definedName>
    <definedName name="Factura27">'[1]Control de Materiales'!#REF!</definedName>
    <definedName name="Factura28">'[1]Control de Materiales'!#REF!</definedName>
    <definedName name="Factura29">'[1]Control de Materiales'!#REF!</definedName>
    <definedName name="factura3">'[1]Control de Materiales'!#REF!</definedName>
    <definedName name="Factura30">'[1]Control de Materiales'!#REF!</definedName>
    <definedName name="Factura31">'[1]Control de Materiales'!#REF!</definedName>
    <definedName name="Factura32">'[1]Control de Materiales'!#REF!</definedName>
    <definedName name="Factura33">'[1]Control de Materiales'!#REF!</definedName>
    <definedName name="Factura34">'[1]Control de Materiales'!#REF!</definedName>
    <definedName name="Factura35">'[1]Control de Materiales'!#REF!</definedName>
    <definedName name="Factura36">'[1]Control de Materiales'!#REF!</definedName>
    <definedName name="Factura37">'[1]Control de Materiales'!#REF!</definedName>
    <definedName name="Factura38">'[1]Control de Materiales'!#REF!</definedName>
    <definedName name="Factura39">'[1]Control de Materiales'!#REF!</definedName>
    <definedName name="Factura4">'[1]Control de Materiales'!#REF!</definedName>
    <definedName name="Factura40">'[1]Control de Materiales'!#REF!</definedName>
    <definedName name="Factura41">'[1]Control de Materiales'!#REF!</definedName>
    <definedName name="Factura42">'[1]Control de Materiales'!#REF!</definedName>
    <definedName name="Factura43">'[1]Control de Materiales'!#REF!</definedName>
    <definedName name="Factura44">'[1]Control de Materiales'!#REF!</definedName>
    <definedName name="Factura45">'[1]Control de Materiales'!#REF!</definedName>
    <definedName name="Factura46">'[1]Control de Materiales'!#REF!</definedName>
    <definedName name="Factura47">'[1]Control de Materiales'!#REF!</definedName>
    <definedName name="Factura48">'[1]Control de Materiales'!#REF!</definedName>
    <definedName name="Factura49">'[1]Control de Materiales'!#REF!</definedName>
    <definedName name="Factura5">'[1]Control de Materiales'!#REF!</definedName>
    <definedName name="Factura6">'[1]Control de Materiales'!#REF!</definedName>
    <definedName name="Factura7">'[1]Control de Materiales'!#REF!</definedName>
    <definedName name="Factura8">'[1]Control de Materiales'!#REF!</definedName>
    <definedName name="Factura9">'[1]Control de Materiales'!#REF!</definedName>
    <definedName name="YYYYYYYYYYYYYYYYYYYYYYYYYYY">'[1]Control de Materiales'!#REF!</definedName>
  </definedNames>
  <calcPr calcId="152511"/>
</workbook>
</file>

<file path=xl/calcChain.xml><?xml version="1.0" encoding="utf-8"?>
<calcChain xmlns="http://schemas.openxmlformats.org/spreadsheetml/2006/main">
  <c r="D54" i="1"/>
  <c r="C54"/>
  <c r="D52"/>
  <c r="F49"/>
  <c r="D55" s="1"/>
  <c r="F45"/>
  <c r="F41"/>
  <c r="D53" s="1"/>
  <c r="F37"/>
  <c r="G32"/>
  <c r="G31"/>
  <c r="G30"/>
  <c r="F26"/>
  <c r="D51" s="1"/>
  <c r="G24"/>
  <c r="G23"/>
  <c r="G21"/>
  <c r="G19"/>
  <c r="G18"/>
  <c r="G17"/>
  <c r="G16"/>
  <c r="G15"/>
  <c r="G14"/>
  <c r="D56" l="1"/>
  <c r="F50"/>
  <c r="F52" l="1"/>
  <c r="E47"/>
</calcChain>
</file>

<file path=xl/sharedStrings.xml><?xml version="1.0" encoding="utf-8"?>
<sst xmlns="http://schemas.openxmlformats.org/spreadsheetml/2006/main" count="244" uniqueCount="93">
  <si>
    <t>MUNICIPIO DE PEDRO ESCOBEDO, QUERÉTARO</t>
  </si>
  <si>
    <t>ADMINISTRACIÓN 2015- 2018</t>
  </si>
  <si>
    <t>PROPUESTA DEL PROGRAMA DE OBRA PÚBLICA ANUAL 2018</t>
  </si>
  <si>
    <t>FONDO PARA LA INFRAESTRUCTURA SOCIAL MUNICIPAL Y DE LAS DEMARCACIONES TERRITORIALES DEL DISTRITO FEDERAL (FISMDF) 2018</t>
  </si>
  <si>
    <t>No.</t>
  </si>
  <si>
    <t>NOMBRE DE LA OBRA O ACCION</t>
  </si>
  <si>
    <t>LOCALIDAD</t>
  </si>
  <si>
    <t>RUBRO</t>
  </si>
  <si>
    <t>IMPORTE PROPUESTO</t>
  </si>
  <si>
    <t>METAS PROPUESTAS</t>
  </si>
  <si>
    <t>BENEFICIARIOS</t>
  </si>
  <si>
    <t xml:space="preserve">MODALIDAD DE EJECUCION </t>
  </si>
  <si>
    <t>ESTUDIOS Y PROYECTOS</t>
  </si>
  <si>
    <t>EJECUCIÓN</t>
  </si>
  <si>
    <t>ENTREGA RECEPCIÓN</t>
  </si>
  <si>
    <t>CANTIDAD</t>
  </si>
  <si>
    <t>UNIDAD</t>
  </si>
  <si>
    <t>INICIO</t>
  </si>
  <si>
    <t>TÉRMINO</t>
  </si>
  <si>
    <t>AYS AGUA Y SANEAMIENTO</t>
  </si>
  <si>
    <t>AMPLIACION DE RED DE DRENAJE EN CALLES DE LA COMUNIDAD</t>
  </si>
  <si>
    <t>GUADALUPE SEPTIEN</t>
  </si>
  <si>
    <t>AYS: Agua y Saneamiento</t>
  </si>
  <si>
    <t>ml</t>
  </si>
  <si>
    <t>HABITANTES</t>
  </si>
  <si>
    <t>CONTRATO</t>
  </si>
  <si>
    <t>Ene-18</t>
  </si>
  <si>
    <t>AMPLIACION DE RED DE DRENAJE COL 20 DE ENERO</t>
  </si>
  <si>
    <t>CABECERA MUNICIPAL</t>
  </si>
  <si>
    <t>AMPLIACION DE RED DE DRENAJE CALLE MELCHOR OCAMPO</t>
  </si>
  <si>
    <t>SAN CLEMENTE</t>
  </si>
  <si>
    <t>280</t>
  </si>
  <si>
    <t>REHABILITACION DE RED DE DRENAJE COL. CHAMIZAL CALLE BAJA CALIFORNIA NORTE</t>
  </si>
  <si>
    <t>400</t>
  </si>
  <si>
    <t>REHABILITACION DE RED DE DRENAJE EN CALLES DE LA COMUNIDAD</t>
  </si>
  <si>
    <t>LA VENTA</t>
  </si>
  <si>
    <t>SAUZ ALTO</t>
  </si>
  <si>
    <t>250</t>
  </si>
  <si>
    <t>REHABILITACION DE RED DE DRENAJE CALLES DE LA COMUNIDAD</t>
  </si>
  <si>
    <t>LA PALMA</t>
  </si>
  <si>
    <t>160</t>
  </si>
  <si>
    <t>LA D SANTA BARBARA</t>
  </si>
  <si>
    <t>180</t>
  </si>
  <si>
    <t>AMPLIACION DE RED DE DRENAJE CALLE HERBERA COL JARDINES DE SAN PEDRO</t>
  </si>
  <si>
    <t>220</t>
  </si>
  <si>
    <t>AMPLIACION DE RED DE DRENAJE CALLE CORREGIDORA</t>
  </si>
  <si>
    <t>AMPLIACION DE RED DE DRENAJE COL LA LOMA</t>
  </si>
  <si>
    <t>CONSTRUCCIÓN DEL SISTEMA DE ALCANTARILLADO SANITARIO (2DA ETAPA), PARA BENEFICIAR A LA LOCALIDAD DE LA D, EN EL MUNICIPIO DE PEDRO ESCOBEDO
(APORTACIÓN MUNICIPAL)</t>
  </si>
  <si>
    <t>LA D</t>
  </si>
  <si>
    <t>SUBTOTAL</t>
  </si>
  <si>
    <t>ELE ELECTRIFICACIÓN</t>
  </si>
  <si>
    <t xml:space="preserve">AMPLIACION DE RED DE ENERGIA ELECTRICA EN CALLES DE LA COMUNIDAD </t>
  </si>
  <si>
    <t>LA PURISIMA</t>
  </si>
  <si>
    <t xml:space="preserve">ELE: ELECTRIFICACION </t>
  </si>
  <si>
    <t>poste</t>
  </si>
  <si>
    <t>353</t>
  </si>
  <si>
    <t>Abr-18</t>
  </si>
  <si>
    <t xml:space="preserve">AMPLICION DE RED DE ENERGIA COL  BICENTENARIO  </t>
  </si>
  <si>
    <t>385</t>
  </si>
  <si>
    <t>AMPLIACION DE RED DE ENERGIA ELECTRICA EN CALLES DE LA COMUNIDAD</t>
  </si>
  <si>
    <t>LA CEJA</t>
  </si>
  <si>
    <t>572</t>
  </si>
  <si>
    <t>350</t>
  </si>
  <si>
    <t>AMPLIACION DE RED DE ENERGIA ELECTRICA COL. EL MEMBRILLO) ZONA DEL CASTILLO</t>
  </si>
  <si>
    <t>SAN FANDILA</t>
  </si>
  <si>
    <t>AMPLIACION DE RE DE ENERGIA EN CALLES DE LA COMUNIDAD</t>
  </si>
  <si>
    <t>LOS ALVAREZ</t>
  </si>
  <si>
    <t>300</t>
  </si>
  <si>
    <t>IGNACIO PEREZ</t>
  </si>
  <si>
    <t xml:space="preserve"> EDUCACIÓN</t>
  </si>
  <si>
    <t>CONSTRUCCION DE ARCOTECHO EN PREESCOLAR</t>
  </si>
  <si>
    <t>ED: Educación</t>
  </si>
  <si>
    <t>tech</t>
  </si>
  <si>
    <t>ALUMNOS</t>
  </si>
  <si>
    <t>Ago-18</t>
  </si>
  <si>
    <t>CONSTRUCCION DE ARCOTECHO EN PRIMARIA</t>
  </si>
  <si>
    <t>DOLORES DE AJUCHITLANCITO</t>
  </si>
  <si>
    <t>200</t>
  </si>
  <si>
    <t>URB URBANIZACIÓN</t>
  </si>
  <si>
    <t>REHABILITACION CON EMPEDRADO AHOGADO EN CALLE DE LA COMUNIDAD</t>
  </si>
  <si>
    <t>NORIA NUEVA</t>
  </si>
  <si>
    <t>m2</t>
  </si>
  <si>
    <t>REHABILITACION CON EMPEDRADO AHOGADO EN COL EL CHAMIZAL CALLE BAJA CALIFORNIA NORTE</t>
  </si>
  <si>
    <t>500</t>
  </si>
  <si>
    <t>A.I.2 GASTOS INDIRECTOS</t>
  </si>
  <si>
    <t>GASTOS INDIRECTOS</t>
  </si>
  <si>
    <t>PEDRO ESCOBEDO</t>
  </si>
  <si>
    <t>LOTE</t>
  </si>
  <si>
    <t>PROGRAMA DE DESARROLLO INSTITUCIONAL MUNICIPAL (PRODIM)</t>
  </si>
  <si>
    <t>*Para mayor información, remitirse al expediente técnico de cada obra</t>
  </si>
  <si>
    <t>TOTAL</t>
  </si>
  <si>
    <t>VIV ELECTRIFICACIÓN</t>
  </si>
  <si>
    <t>ED EDUCACIÓN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</si>
</sst>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64" formatCode="&quot;$&quot;#,##0.00"/>
    <numFmt numFmtId="165" formatCode="_-* #,##0.00\ &quot;€&quot;_-;\-* #,##0.00\ &quot;€&quot;_-;_-* &quot;-&quot;??\ &quot;€&quot;_-;_-@_-"/>
    <numFmt numFmtId="166" formatCode="&quot;$&quot;#,##0.00_);[Red]\(&quot;$&quot;#,##0.00\)"/>
    <numFmt numFmtId="167" formatCode="_ * #,##0.00_ ;_ * \-#,##0.00_ ;_ * &quot;-&quot;??_ ;_ @_ "/>
    <numFmt numFmtId="168" formatCode="[$$-80A]#,##0.00;\-[$$-80A]#,##0.00"/>
  </numFmts>
  <fonts count="18">
    <font>
      <sz val="11"/>
      <color theme="1"/>
      <name val="Calibri"/>
      <charset val="134"/>
      <scheme val="minor"/>
    </font>
    <font>
      <b/>
      <sz val="18"/>
      <name val="Segoe Media Center Semibold"/>
      <charset val="134"/>
    </font>
    <font>
      <sz val="18"/>
      <name val="Bookman Old Style"/>
      <charset val="134"/>
    </font>
    <font>
      <b/>
      <sz val="16"/>
      <name val="Cooper Black"/>
      <charset val="134"/>
    </font>
    <font>
      <sz val="18"/>
      <name val="Segoe Media Center Semibold"/>
      <charset val="134"/>
    </font>
    <font>
      <b/>
      <sz val="16"/>
      <name val="Bookman Old Style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name val="Bookman Old Style"/>
      <charset val="134"/>
    </font>
    <font>
      <b/>
      <sz val="17"/>
      <name val="Bookman Old Style"/>
      <charset val="134"/>
    </font>
    <font>
      <b/>
      <sz val="16"/>
      <color theme="1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right"/>
    </xf>
    <xf numFmtId="2" fontId="0" fillId="0" borderId="0" xfId="0" applyNumberFormat="1"/>
    <xf numFmtId="0" fontId="1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vertical="top"/>
    </xf>
    <xf numFmtId="0" fontId="3" fillId="0" borderId="0" xfId="4" applyFont="1" applyFill="1" applyAlignment="1">
      <alignment vertical="top"/>
    </xf>
    <xf numFmtId="164" fontId="3" fillId="0" borderId="0" xfId="4" applyNumberFormat="1" applyFont="1" applyAlignment="1">
      <alignment horizontal="right" vertical="top"/>
    </xf>
    <xf numFmtId="2" fontId="3" fillId="0" borderId="0" xfId="4" applyNumberFormat="1" applyFont="1" applyAlignment="1">
      <alignment vertical="top"/>
    </xf>
    <xf numFmtId="0" fontId="4" fillId="0" borderId="0" xfId="4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/>
    <xf numFmtId="0" fontId="0" fillId="2" borderId="0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right" vertical="center"/>
    </xf>
    <xf numFmtId="2" fontId="0" fillId="0" borderId="1" xfId="1" applyNumberFormat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right" vertical="center"/>
    </xf>
    <xf numFmtId="2" fontId="0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/>
    <xf numFmtId="164" fontId="0" fillId="0" borderId="2" xfId="1" applyNumberFormat="1" applyFont="1" applyFill="1" applyBorder="1" applyAlignment="1">
      <alignment horizontal="right" vertical="center" wrapText="1"/>
    </xf>
    <xf numFmtId="2" fontId="0" fillId="0" borderId="1" xfId="1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right" vertical="center"/>
    </xf>
    <xf numFmtId="2" fontId="6" fillId="0" borderId="0" xfId="1" applyNumberFormat="1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right" vertical="center"/>
    </xf>
    <xf numFmtId="2" fontId="10" fillId="0" borderId="1" xfId="1" applyNumberFormat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7" fontId="0" fillId="0" borderId="1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2" fontId="6" fillId="4" borderId="1" xfId="1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2" fontId="0" fillId="0" borderId="1" xfId="1" applyNumberFormat="1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44" fontId="0" fillId="0" borderId="0" xfId="0" applyNumberFormat="1" applyBorder="1"/>
    <xf numFmtId="10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0" fillId="5" borderId="0" xfId="0" applyNumberFormat="1" applyFill="1" applyAlignment="1">
      <alignment horizontal="right"/>
    </xf>
    <xf numFmtId="164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49" fontId="0" fillId="0" borderId="1" xfId="1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7" fontId="0" fillId="0" borderId="1" xfId="1" applyNumberFormat="1" applyFont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17" fontId="0" fillId="0" borderId="7" xfId="1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4" fontId="0" fillId="0" borderId="7" xfId="1" applyFont="1" applyFill="1" applyBorder="1" applyAlignment="1">
      <alignment horizontal="center" vertical="center" wrapText="1"/>
    </xf>
    <xf numFmtId="44" fontId="6" fillId="0" borderId="0" xfId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1" xfId="0" applyFill="1" applyBorder="1"/>
    <xf numFmtId="44" fontId="0" fillId="0" borderId="0" xfId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1" applyFont="1" applyFill="1" applyAlignment="1">
      <alignment horizontal="center" vertical="center"/>
    </xf>
    <xf numFmtId="2" fontId="0" fillId="4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0" applyNumberFormat="1" applyFill="1"/>
    <xf numFmtId="44" fontId="0" fillId="0" borderId="0" xfId="0" applyNumberFormat="1" applyFill="1" applyBorder="1"/>
    <xf numFmtId="0" fontId="1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4" applyFont="1" applyFill="1" applyAlignment="1">
      <alignment vertical="top"/>
    </xf>
    <xf numFmtId="0" fontId="13" fillId="0" borderId="0" xfId="4" applyFont="1" applyFill="1" applyAlignment="1">
      <alignment vertical="top"/>
    </xf>
    <xf numFmtId="0" fontId="13" fillId="0" borderId="0" xfId="4" applyFont="1" applyFill="1" applyAlignment="1">
      <alignment horizontal="center" vertical="top"/>
    </xf>
    <xf numFmtId="0" fontId="14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168" fontId="0" fillId="0" borderId="0" xfId="0" applyNumberFormat="1" applyAlignment="1">
      <alignment vertical="center"/>
    </xf>
    <xf numFmtId="17" fontId="0" fillId="0" borderId="7" xfId="1" applyNumberFormat="1" applyFont="1" applyFill="1" applyBorder="1" applyAlignment="1">
      <alignment horizontal="center" vertical="center"/>
    </xf>
    <xf numFmtId="17" fontId="0" fillId="0" borderId="1" xfId="1" applyNumberFormat="1" applyFont="1" applyFill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6">
    <cellStyle name="Millares" xfId="2" builtinId="3"/>
    <cellStyle name="Moneda" xfId="1" builtinId="4"/>
    <cellStyle name="Moneda 2" xfId="5"/>
    <cellStyle name="Normal" xfId="0" builtinId="0"/>
    <cellStyle name="Normal 2" xfId="4"/>
    <cellStyle name="Porcentual" xfId="3" builtinId="5"/>
  </cellStyles>
  <dxfs count="0"/>
  <tableStyles count="0" defaultTableStyle="TableStyleMedium2"/>
  <colors>
    <mruColors>
      <color rgb="FF47FF99"/>
      <color rgb="FFFFFF00"/>
      <color rgb="FFFF0000"/>
      <color rgb="FF93E3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2</xdr:row>
      <xdr:rowOff>34290</xdr:rowOff>
    </xdr:from>
    <xdr:to>
      <xdr:col>2</xdr:col>
      <xdr:colOff>1279525</xdr:colOff>
      <xdr:row>8</xdr:row>
      <xdr:rowOff>80010</xdr:rowOff>
    </xdr:to>
    <xdr:pic>
      <xdr:nvPicPr>
        <xdr:cNvPr id="2" name="Imagen 1" descr="PEplanti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777" r="79970" b="90781"/>
        <a:stretch>
          <a:fillRect/>
        </a:stretch>
      </xdr:blipFill>
      <xdr:spPr>
        <a:xfrm>
          <a:off x="771525" y="520065"/>
          <a:ext cx="1526540" cy="140779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128270</xdr:colOff>
      <xdr:row>2</xdr:row>
      <xdr:rowOff>114300</xdr:rowOff>
    </xdr:from>
    <xdr:to>
      <xdr:col>16</xdr:col>
      <xdr:colOff>264160</xdr:colOff>
      <xdr:row>8</xdr:row>
      <xdr:rowOff>224155</xdr:rowOff>
    </xdr:to>
    <xdr:pic>
      <xdr:nvPicPr>
        <xdr:cNvPr id="3" name="Imagen 2" descr="PEplantil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2380" t="-339" r="10007" b="90190"/>
        <a:stretch>
          <a:fillRect/>
        </a:stretch>
      </xdr:blipFill>
      <xdr:spPr>
        <a:xfrm>
          <a:off x="17040225" y="600075"/>
          <a:ext cx="1986280" cy="1471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ZEQUIEL%20MONTES%20OCTUBRE%202012\OBRAS%20PUBLICAS\2012\respaldo\FISM%202002\AUXILIARES\ACONDICIONAMIENTO%20DE%20OFICINAS,%20DESARROLLO%20INSTITUCIO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de Materiales"/>
      <sheetName val="Auxiliar Contable (Localidad)"/>
      <sheetName val="Condicion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97"/>
  <sheetViews>
    <sheetView tabSelected="1" view="pageBreakPreview" zoomScale="85" zoomScaleNormal="80" zoomScaleSheetLayoutView="85" workbookViewId="0">
      <selection activeCell="D32" sqref="D32"/>
    </sheetView>
  </sheetViews>
  <sheetFormatPr baseColWidth="10" defaultColWidth="9" defaultRowHeight="15"/>
  <cols>
    <col min="1" max="1" width="11.42578125" customWidth="1"/>
    <col min="2" max="2" width="3.85546875" style="3" customWidth="1"/>
    <col min="3" max="3" width="60.5703125" style="4" customWidth="1"/>
    <col min="4" max="4" width="21.28515625" customWidth="1"/>
    <col min="5" max="5" width="17.140625" style="5" customWidth="1"/>
    <col min="6" max="6" width="19.5703125" style="6" customWidth="1"/>
    <col min="7" max="7" width="15.140625" style="7" customWidth="1"/>
    <col min="8" max="10" width="15.140625" customWidth="1"/>
    <col min="11" max="11" width="17.7109375" customWidth="1"/>
    <col min="12" max="17" width="13.85546875" customWidth="1"/>
    <col min="18" max="18" width="24.42578125" customWidth="1"/>
    <col min="19" max="19" width="35.85546875" customWidth="1"/>
    <col min="20" max="20" width="23.140625" customWidth="1"/>
    <col min="21" max="21" width="17.42578125" customWidth="1"/>
  </cols>
  <sheetData>
    <row r="2" spans="1:24" ht="22.5">
      <c r="B2" s="124"/>
      <c r="C2" s="124"/>
      <c r="D2" s="124"/>
      <c r="E2" s="124"/>
      <c r="F2" s="124"/>
      <c r="G2" s="124"/>
      <c r="H2" s="124"/>
      <c r="I2" s="8"/>
      <c r="J2" s="8"/>
      <c r="K2" s="8"/>
      <c r="L2" s="8"/>
      <c r="M2" s="8"/>
      <c r="N2" s="8"/>
      <c r="O2" s="8"/>
      <c r="P2" s="8"/>
      <c r="Q2" s="8"/>
      <c r="R2" s="109"/>
      <c r="S2" s="109"/>
      <c r="T2" s="109"/>
      <c r="U2" s="109"/>
      <c r="V2" s="109"/>
      <c r="W2" s="109"/>
      <c r="X2" s="109"/>
    </row>
    <row r="3" spans="1:24" ht="23.25">
      <c r="B3" s="125"/>
      <c r="C3" s="125"/>
      <c r="D3" s="125"/>
      <c r="E3" s="125"/>
      <c r="F3" s="125"/>
      <c r="G3" s="125"/>
      <c r="H3" s="125"/>
      <c r="I3" s="9"/>
      <c r="J3" s="9"/>
      <c r="K3" s="9"/>
      <c r="L3" s="9"/>
      <c r="M3" s="9"/>
      <c r="N3" s="9"/>
      <c r="O3" s="9"/>
      <c r="P3" s="9"/>
      <c r="Q3" s="9"/>
      <c r="R3" s="110"/>
      <c r="S3" s="110"/>
      <c r="T3" s="110"/>
      <c r="U3" s="110"/>
      <c r="V3" s="110"/>
      <c r="W3" s="110"/>
      <c r="X3" s="110"/>
    </row>
    <row r="4" spans="1:24" ht="20.25" hidden="1">
      <c r="B4" s="10"/>
      <c r="C4" s="11"/>
      <c r="D4" s="12"/>
      <c r="E4" s="13"/>
      <c r="F4" s="14"/>
      <c r="G4" s="15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22.5">
      <c r="B5" s="124" t="s">
        <v>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11"/>
      <c r="S5" s="111"/>
      <c r="T5" s="111"/>
      <c r="U5" s="111"/>
      <c r="V5" s="111"/>
      <c r="W5" s="111"/>
      <c r="X5" s="111"/>
    </row>
    <row r="6" spans="1:24" ht="18" customHeight="1">
      <c r="B6" s="126" t="s">
        <v>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12"/>
      <c r="S6" s="113"/>
      <c r="T6" s="113"/>
      <c r="U6" s="113"/>
      <c r="V6" s="113"/>
      <c r="W6" s="113"/>
      <c r="X6" s="113"/>
    </row>
    <row r="7" spans="1:24" ht="22.5" customHeight="1">
      <c r="B7" s="126"/>
      <c r="C7" s="126"/>
      <c r="D7" s="126"/>
      <c r="E7" s="126"/>
      <c r="F7" s="126"/>
      <c r="G7" s="126"/>
      <c r="H7" s="126"/>
      <c r="I7" s="16"/>
      <c r="J7" s="16"/>
      <c r="K7" s="87"/>
      <c r="L7" s="87"/>
      <c r="M7" s="87"/>
      <c r="N7" s="87"/>
      <c r="O7" s="87"/>
      <c r="P7" s="87"/>
      <c r="Q7" s="87"/>
      <c r="R7" s="114"/>
      <c r="S7" s="114"/>
      <c r="T7" s="114"/>
      <c r="U7" s="114"/>
      <c r="V7" s="114"/>
      <c r="W7" s="114"/>
      <c r="X7" s="114"/>
    </row>
    <row r="8" spans="1:24" ht="20.25">
      <c r="B8" s="10"/>
      <c r="C8" s="12"/>
      <c r="D8" s="12"/>
      <c r="E8" s="12"/>
      <c r="F8" s="12"/>
      <c r="G8" s="12"/>
      <c r="H8" s="12"/>
      <c r="I8" s="12"/>
      <c r="J8" s="12"/>
      <c r="R8" s="115"/>
      <c r="S8" s="115"/>
      <c r="T8" s="115"/>
      <c r="U8" s="115"/>
      <c r="V8" s="115"/>
      <c r="W8" s="115"/>
      <c r="X8" s="115"/>
    </row>
    <row r="9" spans="1:24" ht="20.25">
      <c r="B9" s="130" t="s">
        <v>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15"/>
      <c r="S9" s="116"/>
      <c r="T9" s="116"/>
      <c r="U9" s="116"/>
      <c r="V9" s="116"/>
      <c r="W9" s="116"/>
      <c r="X9" s="116"/>
    </row>
    <row r="10" spans="1:24" ht="30.95" customHeight="1">
      <c r="B10" s="130" t="s">
        <v>3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83"/>
    </row>
    <row r="11" spans="1:24" ht="36.950000000000003" customHeight="1">
      <c r="B11" s="135" t="s">
        <v>4</v>
      </c>
      <c r="C11" s="135" t="s">
        <v>5</v>
      </c>
      <c r="D11" s="135" t="s">
        <v>6</v>
      </c>
      <c r="E11" s="135" t="s">
        <v>7</v>
      </c>
      <c r="F11" s="134" t="s">
        <v>8</v>
      </c>
      <c r="G11" s="132" t="s">
        <v>9</v>
      </c>
      <c r="H11" s="132"/>
      <c r="I11" s="132" t="s">
        <v>10</v>
      </c>
      <c r="J11" s="132"/>
      <c r="K11" s="133" t="s">
        <v>11</v>
      </c>
      <c r="L11" s="133" t="s">
        <v>12</v>
      </c>
      <c r="M11" s="133"/>
      <c r="N11" s="133" t="s">
        <v>13</v>
      </c>
      <c r="O11" s="133"/>
      <c r="P11" s="133" t="s">
        <v>14</v>
      </c>
      <c r="Q11" s="133"/>
    </row>
    <row r="12" spans="1:24" ht="20.100000000000001" customHeight="1">
      <c r="B12" s="135"/>
      <c r="C12" s="135"/>
      <c r="D12" s="135"/>
      <c r="E12" s="135"/>
      <c r="F12" s="134"/>
      <c r="G12" s="18" t="s">
        <v>15</v>
      </c>
      <c r="H12" s="18" t="s">
        <v>16</v>
      </c>
      <c r="I12" s="17" t="s">
        <v>15</v>
      </c>
      <c r="J12" s="17" t="s">
        <v>16</v>
      </c>
      <c r="K12" s="133"/>
      <c r="L12" s="88" t="s">
        <v>17</v>
      </c>
      <c r="M12" s="88" t="s">
        <v>18</v>
      </c>
      <c r="N12" s="88" t="s">
        <v>17</v>
      </c>
      <c r="O12" s="88" t="s">
        <v>18</v>
      </c>
      <c r="P12" s="88" t="s">
        <v>17</v>
      </c>
      <c r="Q12" s="88" t="s">
        <v>18</v>
      </c>
    </row>
    <row r="13" spans="1:24" s="1" customFormat="1">
      <c r="B13" s="132" t="s">
        <v>19</v>
      </c>
      <c r="C13" s="132"/>
      <c r="D13" s="132"/>
      <c r="F13" s="19"/>
      <c r="G13" s="20"/>
      <c r="H13" s="21"/>
      <c r="I13" s="21"/>
      <c r="J13" s="21"/>
      <c r="K13" s="89"/>
      <c r="L13" s="89"/>
      <c r="M13" s="89"/>
      <c r="N13" s="89"/>
      <c r="O13" s="89"/>
      <c r="P13" s="89"/>
      <c r="Q13" s="89"/>
    </row>
    <row r="14" spans="1:24" ht="30">
      <c r="A14">
        <v>614</v>
      </c>
      <c r="B14" s="22">
        <v>1</v>
      </c>
      <c r="C14" s="23" t="s">
        <v>20</v>
      </c>
      <c r="D14" s="22" t="s">
        <v>21</v>
      </c>
      <c r="E14" s="24" t="s">
        <v>22</v>
      </c>
      <c r="F14" s="25">
        <v>669422</v>
      </c>
      <c r="G14" s="26">
        <f t="shared" ref="G14:G19" si="0">F14/3400</f>
        <v>196.88882352941175</v>
      </c>
      <c r="H14" s="27" t="s">
        <v>23</v>
      </c>
      <c r="I14" s="90">
        <v>300</v>
      </c>
      <c r="J14" s="27" t="s">
        <v>24</v>
      </c>
      <c r="K14" s="91" t="s">
        <v>25</v>
      </c>
      <c r="L14" s="92" t="s">
        <v>26</v>
      </c>
      <c r="M14" s="92">
        <v>43149</v>
      </c>
      <c r="N14" s="92">
        <v>43177</v>
      </c>
      <c r="O14" s="92">
        <v>43269</v>
      </c>
      <c r="P14" s="92">
        <v>43299</v>
      </c>
      <c r="Q14" s="92">
        <v>43299</v>
      </c>
    </row>
    <row r="15" spans="1:24" ht="30">
      <c r="A15">
        <v>614</v>
      </c>
      <c r="B15" s="22">
        <v>2</v>
      </c>
      <c r="C15" s="23" t="s">
        <v>27</v>
      </c>
      <c r="D15" s="22" t="s">
        <v>28</v>
      </c>
      <c r="E15" s="24" t="s">
        <v>22</v>
      </c>
      <c r="F15" s="28">
        <v>650000</v>
      </c>
      <c r="G15" s="26">
        <f t="shared" si="0"/>
        <v>191.1764705882353</v>
      </c>
      <c r="H15" s="27" t="s">
        <v>23</v>
      </c>
      <c r="I15" s="90">
        <v>280</v>
      </c>
      <c r="J15" s="27" t="s">
        <v>24</v>
      </c>
      <c r="K15" s="91" t="s">
        <v>25</v>
      </c>
      <c r="L15" s="92" t="s">
        <v>26</v>
      </c>
      <c r="M15" s="92">
        <v>43149</v>
      </c>
      <c r="N15" s="92">
        <v>43177</v>
      </c>
      <c r="O15" s="92">
        <v>43269</v>
      </c>
      <c r="P15" s="92">
        <v>43299</v>
      </c>
      <c r="Q15" s="92">
        <v>43299</v>
      </c>
    </row>
    <row r="16" spans="1:24" ht="30">
      <c r="A16">
        <v>614</v>
      </c>
      <c r="B16" s="22">
        <v>3</v>
      </c>
      <c r="C16" s="23" t="s">
        <v>29</v>
      </c>
      <c r="D16" s="22" t="s">
        <v>30</v>
      </c>
      <c r="E16" s="24" t="s">
        <v>22</v>
      </c>
      <c r="F16" s="28">
        <v>650000</v>
      </c>
      <c r="G16" s="26">
        <f t="shared" si="0"/>
        <v>191.1764705882353</v>
      </c>
      <c r="H16" s="27" t="s">
        <v>23</v>
      </c>
      <c r="I16" s="90" t="s">
        <v>31</v>
      </c>
      <c r="J16" s="27" t="s">
        <v>24</v>
      </c>
      <c r="K16" s="91" t="s">
        <v>25</v>
      </c>
      <c r="L16" s="92" t="s">
        <v>26</v>
      </c>
      <c r="M16" s="92">
        <v>43149</v>
      </c>
      <c r="N16" s="92">
        <v>43177</v>
      </c>
      <c r="O16" s="92">
        <v>43269</v>
      </c>
      <c r="P16" s="92">
        <v>43299</v>
      </c>
      <c r="Q16" s="92">
        <v>43299</v>
      </c>
    </row>
    <row r="17" spans="1:17" ht="30">
      <c r="A17">
        <v>614</v>
      </c>
      <c r="B17" s="22">
        <v>4</v>
      </c>
      <c r="C17" s="23" t="s">
        <v>32</v>
      </c>
      <c r="D17" s="29" t="s">
        <v>28</v>
      </c>
      <c r="E17" s="24" t="s">
        <v>22</v>
      </c>
      <c r="F17" s="28">
        <v>960000</v>
      </c>
      <c r="G17" s="26">
        <f t="shared" si="0"/>
        <v>282.35294117647061</v>
      </c>
      <c r="H17" s="27" t="s">
        <v>23</v>
      </c>
      <c r="I17" s="90" t="s">
        <v>33</v>
      </c>
      <c r="J17" s="27" t="s">
        <v>24</v>
      </c>
      <c r="K17" s="91" t="s">
        <v>25</v>
      </c>
      <c r="L17" s="92" t="s">
        <v>26</v>
      </c>
      <c r="M17" s="92">
        <v>43149</v>
      </c>
      <c r="N17" s="92">
        <v>43177</v>
      </c>
      <c r="O17" s="92">
        <v>43269</v>
      </c>
      <c r="P17" s="92">
        <v>43299</v>
      </c>
      <c r="Q17" s="92">
        <v>43299</v>
      </c>
    </row>
    <row r="18" spans="1:17" ht="33" customHeight="1">
      <c r="A18">
        <v>614</v>
      </c>
      <c r="B18" s="22">
        <v>5</v>
      </c>
      <c r="C18" s="23" t="s">
        <v>34</v>
      </c>
      <c r="D18" s="29" t="s">
        <v>35</v>
      </c>
      <c r="E18" s="24" t="s">
        <v>22</v>
      </c>
      <c r="F18" s="28">
        <v>650000</v>
      </c>
      <c r="G18" s="26">
        <f t="shared" si="0"/>
        <v>191.1764705882353</v>
      </c>
      <c r="H18" s="27" t="s">
        <v>23</v>
      </c>
      <c r="I18" s="90">
        <v>300</v>
      </c>
      <c r="J18" s="27" t="s">
        <v>24</v>
      </c>
      <c r="K18" s="91" t="s">
        <v>25</v>
      </c>
      <c r="L18" s="92" t="s">
        <v>26</v>
      </c>
      <c r="M18" s="92">
        <v>43149</v>
      </c>
      <c r="N18" s="92">
        <v>43177</v>
      </c>
      <c r="O18" s="92">
        <v>43269</v>
      </c>
      <c r="P18" s="92">
        <v>43299</v>
      </c>
      <c r="Q18" s="92">
        <v>43299</v>
      </c>
    </row>
    <row r="19" spans="1:17" ht="45" customHeight="1">
      <c r="A19">
        <v>614</v>
      </c>
      <c r="B19" s="22">
        <v>6</v>
      </c>
      <c r="C19" s="23" t="s">
        <v>20</v>
      </c>
      <c r="D19" s="30" t="s">
        <v>36</v>
      </c>
      <c r="E19" s="24" t="s">
        <v>22</v>
      </c>
      <c r="F19" s="31">
        <v>600000</v>
      </c>
      <c r="G19" s="26">
        <f t="shared" si="0"/>
        <v>176.47058823529412</v>
      </c>
      <c r="H19" s="27" t="s">
        <v>23</v>
      </c>
      <c r="I19" s="90" t="s">
        <v>37</v>
      </c>
      <c r="J19" s="27" t="s">
        <v>24</v>
      </c>
      <c r="K19" s="91" t="s">
        <v>25</v>
      </c>
      <c r="L19" s="92" t="s">
        <v>26</v>
      </c>
      <c r="M19" s="92">
        <v>43149</v>
      </c>
      <c r="N19" s="92">
        <v>43177</v>
      </c>
      <c r="O19" s="92">
        <v>43269</v>
      </c>
      <c r="P19" s="92">
        <v>43299</v>
      </c>
      <c r="Q19" s="92">
        <v>43299</v>
      </c>
    </row>
    <row r="20" spans="1:17" ht="30">
      <c r="A20">
        <v>614</v>
      </c>
      <c r="B20" s="22">
        <v>7</v>
      </c>
      <c r="C20" s="23" t="s">
        <v>38</v>
      </c>
      <c r="D20" s="22" t="s">
        <v>39</v>
      </c>
      <c r="E20" s="24" t="s">
        <v>22</v>
      </c>
      <c r="F20" s="28">
        <v>300000</v>
      </c>
      <c r="G20" s="26">
        <v>110</v>
      </c>
      <c r="H20" s="27" t="s">
        <v>23</v>
      </c>
      <c r="I20" s="90" t="s">
        <v>40</v>
      </c>
      <c r="J20" s="27" t="s">
        <v>24</v>
      </c>
      <c r="K20" s="91" t="s">
        <v>25</v>
      </c>
      <c r="L20" s="92" t="s">
        <v>26</v>
      </c>
      <c r="M20" s="92">
        <v>43149</v>
      </c>
      <c r="N20" s="92">
        <v>43177</v>
      </c>
      <c r="O20" s="92">
        <v>43269</v>
      </c>
      <c r="P20" s="92">
        <v>43299</v>
      </c>
      <c r="Q20" s="92">
        <v>43299</v>
      </c>
    </row>
    <row r="21" spans="1:17" ht="30">
      <c r="A21">
        <v>614</v>
      </c>
      <c r="B21" s="22">
        <v>8</v>
      </c>
      <c r="C21" s="23" t="s">
        <v>20</v>
      </c>
      <c r="D21" s="29" t="s">
        <v>41</v>
      </c>
      <c r="E21" s="24" t="s">
        <v>22</v>
      </c>
      <c r="F21" s="25">
        <v>399487.72</v>
      </c>
      <c r="G21" s="26">
        <f>F21/3400</f>
        <v>117.49638823529411</v>
      </c>
      <c r="H21" s="27" t="s">
        <v>23</v>
      </c>
      <c r="I21" s="90" t="s">
        <v>42</v>
      </c>
      <c r="J21" s="27" t="s">
        <v>24</v>
      </c>
      <c r="K21" s="91" t="s">
        <v>25</v>
      </c>
      <c r="L21" s="92" t="s">
        <v>26</v>
      </c>
      <c r="M21" s="92">
        <v>43149</v>
      </c>
      <c r="N21" s="92">
        <v>43177</v>
      </c>
      <c r="O21" s="92">
        <v>43269</v>
      </c>
      <c r="P21" s="92">
        <v>43299</v>
      </c>
      <c r="Q21" s="92">
        <v>43299</v>
      </c>
    </row>
    <row r="22" spans="1:17" ht="30">
      <c r="A22">
        <v>614</v>
      </c>
      <c r="B22" s="22">
        <v>9</v>
      </c>
      <c r="C22" s="23" t="s">
        <v>43</v>
      </c>
      <c r="D22" s="22" t="s">
        <v>28</v>
      </c>
      <c r="E22" s="24" t="s">
        <v>22</v>
      </c>
      <c r="F22" s="25">
        <v>350000</v>
      </c>
      <c r="G22" s="26">
        <v>150</v>
      </c>
      <c r="H22" s="27" t="s">
        <v>23</v>
      </c>
      <c r="I22" s="90" t="s">
        <v>44</v>
      </c>
      <c r="J22" s="27" t="s">
        <v>24</v>
      </c>
      <c r="K22" s="91" t="s">
        <v>25</v>
      </c>
      <c r="L22" s="92" t="s">
        <v>26</v>
      </c>
      <c r="M22" s="92">
        <v>43149</v>
      </c>
      <c r="N22" s="92">
        <v>43177</v>
      </c>
      <c r="O22" s="92">
        <v>43269</v>
      </c>
      <c r="P22" s="92">
        <v>43299</v>
      </c>
      <c r="Q22" s="92">
        <v>43299</v>
      </c>
    </row>
    <row r="23" spans="1:17" ht="30">
      <c r="A23">
        <v>614</v>
      </c>
      <c r="B23" s="30">
        <v>10</v>
      </c>
      <c r="C23" s="23" t="s">
        <v>45</v>
      </c>
      <c r="D23" s="22" t="s">
        <v>30</v>
      </c>
      <c r="E23" s="24" t="s">
        <v>22</v>
      </c>
      <c r="F23" s="28">
        <v>650000</v>
      </c>
      <c r="G23" s="26">
        <f>F23/3400</f>
        <v>191.1764705882353</v>
      </c>
      <c r="H23" s="27" t="s">
        <v>23</v>
      </c>
      <c r="I23" s="90" t="s">
        <v>31</v>
      </c>
      <c r="J23" s="93" t="s">
        <v>24</v>
      </c>
      <c r="K23" s="94" t="s">
        <v>25</v>
      </c>
      <c r="L23" s="95" t="s">
        <v>26</v>
      </c>
      <c r="M23" s="95">
        <v>43149</v>
      </c>
      <c r="N23" s="95">
        <v>43177</v>
      </c>
      <c r="O23" s="95">
        <v>43269</v>
      </c>
      <c r="P23" s="95">
        <v>43299</v>
      </c>
      <c r="Q23" s="95">
        <v>43299</v>
      </c>
    </row>
    <row r="24" spans="1:17" ht="30">
      <c r="A24">
        <v>614</v>
      </c>
      <c r="B24" s="22">
        <v>11</v>
      </c>
      <c r="C24" s="32" t="s">
        <v>46</v>
      </c>
      <c r="D24" s="29" t="s">
        <v>28</v>
      </c>
      <c r="E24" s="24" t="s">
        <v>22</v>
      </c>
      <c r="F24" s="28">
        <v>650000</v>
      </c>
      <c r="G24" s="26">
        <f>F24/3400</f>
        <v>191.1764705882353</v>
      </c>
      <c r="H24" s="27" t="s">
        <v>23</v>
      </c>
      <c r="I24" s="90" t="s">
        <v>37</v>
      </c>
      <c r="J24" s="93" t="s">
        <v>24</v>
      </c>
      <c r="K24" s="94" t="s">
        <v>25</v>
      </c>
      <c r="L24" s="95" t="s">
        <v>26</v>
      </c>
      <c r="M24" s="95">
        <v>43149</v>
      </c>
      <c r="N24" s="95">
        <v>43177</v>
      </c>
      <c r="O24" s="95">
        <v>43269</v>
      </c>
      <c r="P24" s="95">
        <v>43299</v>
      </c>
      <c r="Q24" s="95">
        <v>43299</v>
      </c>
    </row>
    <row r="25" spans="1:17" ht="80.099999999999994" customHeight="1">
      <c r="A25">
        <v>614</v>
      </c>
      <c r="B25" s="22">
        <v>12</v>
      </c>
      <c r="C25" s="23" t="s">
        <v>47</v>
      </c>
      <c r="D25" s="29" t="s">
        <v>48</v>
      </c>
      <c r="E25" s="24" t="s">
        <v>22</v>
      </c>
      <c r="F25" s="25">
        <v>200512.28</v>
      </c>
      <c r="G25" s="26">
        <v>69</v>
      </c>
      <c r="H25" s="27" t="s">
        <v>23</v>
      </c>
      <c r="I25" s="90">
        <v>462</v>
      </c>
      <c r="J25" s="27" t="s">
        <v>24</v>
      </c>
      <c r="K25" s="91" t="s">
        <v>25</v>
      </c>
      <c r="L25" s="92">
        <v>43149</v>
      </c>
      <c r="M25" s="92">
        <v>43177</v>
      </c>
      <c r="N25" s="92">
        <v>43177</v>
      </c>
      <c r="O25" s="92">
        <v>43269</v>
      </c>
      <c r="P25" s="92">
        <v>43299</v>
      </c>
      <c r="Q25" s="92">
        <v>43299</v>
      </c>
    </row>
    <row r="26" spans="1:17">
      <c r="B26" s="33"/>
      <c r="C26" s="34"/>
      <c r="D26" s="33"/>
      <c r="E26" s="35" t="s">
        <v>49</v>
      </c>
      <c r="F26" s="36">
        <f>SUM(F14:F25)</f>
        <v>6729422</v>
      </c>
      <c r="G26" s="127"/>
      <c r="H26" s="127"/>
      <c r="I26" s="37"/>
      <c r="J26" s="37"/>
      <c r="K26" s="41"/>
      <c r="L26" s="41"/>
      <c r="M26" s="41"/>
      <c r="N26" s="41"/>
      <c r="O26" s="41"/>
      <c r="P26" s="41"/>
      <c r="Q26" s="41"/>
    </row>
    <row r="27" spans="1:17">
      <c r="B27" s="128" t="s">
        <v>50</v>
      </c>
      <c r="C27" s="128"/>
      <c r="D27" s="128"/>
      <c r="E27" s="38"/>
      <c r="F27" s="39"/>
      <c r="G27" s="40"/>
      <c r="H27" s="41"/>
      <c r="I27" s="5"/>
      <c r="J27" s="5"/>
      <c r="K27" s="96"/>
      <c r="L27" s="96"/>
      <c r="M27" s="96"/>
      <c r="N27" s="96"/>
      <c r="O27" s="96"/>
      <c r="P27" s="96"/>
      <c r="Q27" s="117"/>
    </row>
    <row r="28" spans="1:17" ht="30">
      <c r="A28">
        <v>613</v>
      </c>
      <c r="B28" s="29">
        <v>13</v>
      </c>
      <c r="C28" s="23" t="s">
        <v>51</v>
      </c>
      <c r="D28" s="22" t="s">
        <v>52</v>
      </c>
      <c r="E28" s="24" t="s">
        <v>53</v>
      </c>
      <c r="F28" s="25">
        <v>500000</v>
      </c>
      <c r="G28" s="26">
        <v>9</v>
      </c>
      <c r="H28" s="27" t="s">
        <v>54</v>
      </c>
      <c r="I28" s="90" t="s">
        <v>55</v>
      </c>
      <c r="J28" s="93" t="s">
        <v>24</v>
      </c>
      <c r="K28" s="94" t="s">
        <v>25</v>
      </c>
      <c r="L28" s="95">
        <v>43149</v>
      </c>
      <c r="M28" s="95">
        <v>43177</v>
      </c>
      <c r="N28" s="95" t="s">
        <v>56</v>
      </c>
      <c r="O28" s="95">
        <v>43238</v>
      </c>
      <c r="P28" s="95">
        <v>43269</v>
      </c>
      <c r="Q28" s="118">
        <v>43299</v>
      </c>
    </row>
    <row r="29" spans="1:17" ht="30">
      <c r="A29">
        <v>613</v>
      </c>
      <c r="B29" s="29">
        <v>14</v>
      </c>
      <c r="C29" s="23" t="s">
        <v>57</v>
      </c>
      <c r="D29" s="29" t="s">
        <v>28</v>
      </c>
      <c r="E29" s="24" t="s">
        <v>53</v>
      </c>
      <c r="F29" s="42">
        <v>500000</v>
      </c>
      <c r="G29" s="43">
        <v>9</v>
      </c>
      <c r="H29" s="44" t="s">
        <v>54</v>
      </c>
      <c r="I29" s="90" t="s">
        <v>58</v>
      </c>
      <c r="J29" s="97" t="s">
        <v>24</v>
      </c>
      <c r="K29" s="94" t="s">
        <v>25</v>
      </c>
      <c r="L29" s="95">
        <v>43149</v>
      </c>
      <c r="M29" s="95">
        <v>43177</v>
      </c>
      <c r="N29" s="95" t="s">
        <v>56</v>
      </c>
      <c r="O29" s="95">
        <v>43238</v>
      </c>
      <c r="P29" s="95">
        <v>43269</v>
      </c>
      <c r="Q29" s="118">
        <v>43299</v>
      </c>
    </row>
    <row r="30" spans="1:17" ht="30">
      <c r="A30">
        <v>613</v>
      </c>
      <c r="B30" s="29">
        <v>15</v>
      </c>
      <c r="C30" s="23" t="s">
        <v>59</v>
      </c>
      <c r="D30" s="29" t="s">
        <v>60</v>
      </c>
      <c r="E30" s="24" t="s">
        <v>53</v>
      </c>
      <c r="F30" s="42">
        <v>650000</v>
      </c>
      <c r="G30" s="43">
        <f t="shared" ref="G30:G32" si="1">ROUND(+F30/57000,0)</f>
        <v>11</v>
      </c>
      <c r="H30" s="44" t="s">
        <v>54</v>
      </c>
      <c r="I30" s="90" t="s">
        <v>61</v>
      </c>
      <c r="J30" s="97" t="s">
        <v>24</v>
      </c>
      <c r="K30" s="94" t="s">
        <v>25</v>
      </c>
      <c r="L30" s="95">
        <v>43149</v>
      </c>
      <c r="M30" s="95">
        <v>43177</v>
      </c>
      <c r="N30" s="95" t="s">
        <v>56</v>
      </c>
      <c r="O30" s="95">
        <v>43238</v>
      </c>
      <c r="P30" s="95">
        <v>43269</v>
      </c>
      <c r="Q30" s="118">
        <v>43299</v>
      </c>
    </row>
    <row r="31" spans="1:17" s="1" customFormat="1" ht="30">
      <c r="A31">
        <v>613</v>
      </c>
      <c r="B31" s="29">
        <v>16</v>
      </c>
      <c r="C31" s="23" t="s">
        <v>59</v>
      </c>
      <c r="D31" s="22" t="s">
        <v>21</v>
      </c>
      <c r="E31" s="24" t="s">
        <v>53</v>
      </c>
      <c r="F31" s="42">
        <v>500000</v>
      </c>
      <c r="G31" s="43">
        <f t="shared" si="1"/>
        <v>9</v>
      </c>
      <c r="H31" s="44" t="s">
        <v>54</v>
      </c>
      <c r="I31" s="90" t="s">
        <v>62</v>
      </c>
      <c r="J31" s="97" t="s">
        <v>24</v>
      </c>
      <c r="K31" s="94" t="s">
        <v>25</v>
      </c>
      <c r="L31" s="95">
        <v>43149</v>
      </c>
      <c r="M31" s="95">
        <v>43177</v>
      </c>
      <c r="N31" s="95" t="s">
        <v>56</v>
      </c>
      <c r="O31" s="95">
        <v>43238</v>
      </c>
      <c r="P31" s="95">
        <v>43269</v>
      </c>
      <c r="Q31" s="118">
        <v>43299</v>
      </c>
    </row>
    <row r="32" spans="1:17" s="1" customFormat="1" ht="30">
      <c r="A32">
        <v>613</v>
      </c>
      <c r="B32" s="29">
        <v>17</v>
      </c>
      <c r="C32" s="23" t="s">
        <v>63</v>
      </c>
      <c r="D32" s="29" t="s">
        <v>28</v>
      </c>
      <c r="E32" s="24" t="s">
        <v>53</v>
      </c>
      <c r="F32" s="42">
        <v>500000</v>
      </c>
      <c r="G32" s="43">
        <f t="shared" si="1"/>
        <v>9</v>
      </c>
      <c r="H32" s="44" t="s">
        <v>54</v>
      </c>
      <c r="I32" s="90" t="s">
        <v>62</v>
      </c>
      <c r="J32" s="97" t="s">
        <v>24</v>
      </c>
      <c r="K32" s="94" t="s">
        <v>25</v>
      </c>
      <c r="L32" s="95">
        <v>43149</v>
      </c>
      <c r="M32" s="95">
        <v>43177</v>
      </c>
      <c r="N32" s="95" t="s">
        <v>56</v>
      </c>
      <c r="O32" s="95">
        <v>43238</v>
      </c>
      <c r="P32" s="95">
        <v>43269</v>
      </c>
      <c r="Q32" s="118">
        <v>43299</v>
      </c>
    </row>
    <row r="33" spans="1:17" s="2" customFormat="1" ht="30" customHeight="1">
      <c r="A33">
        <v>613</v>
      </c>
      <c r="B33" s="29">
        <v>18</v>
      </c>
      <c r="C33" s="23" t="s">
        <v>59</v>
      </c>
      <c r="D33" s="29" t="s">
        <v>64</v>
      </c>
      <c r="E33" s="24" t="s">
        <v>53</v>
      </c>
      <c r="F33" s="42">
        <v>698047</v>
      </c>
      <c r="G33" s="43">
        <v>9</v>
      </c>
      <c r="H33" s="44" t="s">
        <v>54</v>
      </c>
      <c r="I33" s="90" t="s">
        <v>62</v>
      </c>
      <c r="J33" s="97" t="s">
        <v>24</v>
      </c>
      <c r="K33" s="94" t="s">
        <v>25</v>
      </c>
      <c r="L33" s="95">
        <v>43149</v>
      </c>
      <c r="M33" s="95">
        <v>43177</v>
      </c>
      <c r="N33" s="95" t="s">
        <v>56</v>
      </c>
      <c r="O33" s="95">
        <v>43238</v>
      </c>
      <c r="P33" s="95">
        <v>43269</v>
      </c>
      <c r="Q33" s="118">
        <v>43299</v>
      </c>
    </row>
    <row r="34" spans="1:17" s="2" customFormat="1" ht="30" customHeight="1">
      <c r="A34">
        <v>613</v>
      </c>
      <c r="B34" s="29">
        <v>19</v>
      </c>
      <c r="C34" s="23" t="s">
        <v>59</v>
      </c>
      <c r="D34" s="29" t="s">
        <v>36</v>
      </c>
      <c r="E34" s="24" t="s">
        <v>53</v>
      </c>
      <c r="F34" s="42">
        <v>500000</v>
      </c>
      <c r="G34" s="43">
        <v>9</v>
      </c>
      <c r="H34" s="44" t="s">
        <v>54</v>
      </c>
      <c r="I34" s="90" t="s">
        <v>62</v>
      </c>
      <c r="J34" s="97" t="s">
        <v>24</v>
      </c>
      <c r="K34" s="94" t="s">
        <v>25</v>
      </c>
      <c r="L34" s="95">
        <v>43149</v>
      </c>
      <c r="M34" s="95">
        <v>43177</v>
      </c>
      <c r="N34" s="95" t="s">
        <v>56</v>
      </c>
      <c r="O34" s="95">
        <v>43238</v>
      </c>
      <c r="P34" s="95">
        <v>43269</v>
      </c>
      <c r="Q34" s="118">
        <v>43299</v>
      </c>
    </row>
    <row r="35" spans="1:17" s="2" customFormat="1" ht="48" customHeight="1">
      <c r="A35">
        <v>613</v>
      </c>
      <c r="B35" s="29">
        <v>20</v>
      </c>
      <c r="C35" s="23" t="s">
        <v>65</v>
      </c>
      <c r="D35" s="29" t="s">
        <v>66</v>
      </c>
      <c r="E35" s="24" t="s">
        <v>53</v>
      </c>
      <c r="F35" s="42">
        <v>500000</v>
      </c>
      <c r="G35" s="43">
        <v>9</v>
      </c>
      <c r="H35" s="44" t="s">
        <v>54</v>
      </c>
      <c r="I35" s="90" t="s">
        <v>67</v>
      </c>
      <c r="J35" s="97" t="s">
        <v>24</v>
      </c>
      <c r="K35" s="94" t="s">
        <v>25</v>
      </c>
      <c r="L35" s="95">
        <v>43149</v>
      </c>
      <c r="M35" s="95">
        <v>43177</v>
      </c>
      <c r="N35" s="95" t="s">
        <v>56</v>
      </c>
      <c r="O35" s="95">
        <v>43238</v>
      </c>
      <c r="P35" s="95">
        <v>43269</v>
      </c>
      <c r="Q35" s="118">
        <v>43299</v>
      </c>
    </row>
    <row r="36" spans="1:17" s="2" customFormat="1" ht="30" customHeight="1">
      <c r="A36">
        <v>613</v>
      </c>
      <c r="B36" s="24">
        <v>21</v>
      </c>
      <c r="C36" s="23" t="s">
        <v>59</v>
      </c>
      <c r="D36" s="24" t="s">
        <v>68</v>
      </c>
      <c r="E36" s="24" t="s">
        <v>53</v>
      </c>
      <c r="F36" s="45">
        <v>650000</v>
      </c>
      <c r="G36" s="43">
        <v>11</v>
      </c>
      <c r="H36" s="44" t="s">
        <v>54</v>
      </c>
      <c r="I36" s="90" t="s">
        <v>62</v>
      </c>
      <c r="J36" s="44" t="s">
        <v>24</v>
      </c>
      <c r="K36" s="91" t="s">
        <v>25</v>
      </c>
      <c r="L36" s="92">
        <v>43149</v>
      </c>
      <c r="M36" s="92">
        <v>43177</v>
      </c>
      <c r="N36" s="92" t="s">
        <v>56</v>
      </c>
      <c r="O36" s="92">
        <v>43238</v>
      </c>
      <c r="P36" s="92">
        <v>43269</v>
      </c>
      <c r="Q36" s="119">
        <v>43299</v>
      </c>
    </row>
    <row r="37" spans="1:17" s="2" customFormat="1" ht="30" customHeight="1">
      <c r="B37" s="46"/>
      <c r="C37" s="46"/>
      <c r="D37" s="46"/>
      <c r="E37" s="47" t="s">
        <v>49</v>
      </c>
      <c r="F37" s="48">
        <f>SUM(F28:F36)</f>
        <v>4998047</v>
      </c>
      <c r="G37" s="49"/>
      <c r="H37" s="50"/>
      <c r="I37" s="98"/>
      <c r="J37" s="98"/>
      <c r="K37" s="99"/>
    </row>
    <row r="38" spans="1:17" s="2" customFormat="1" ht="15" customHeight="1">
      <c r="B38" s="129" t="s">
        <v>69</v>
      </c>
      <c r="C38" s="129"/>
      <c r="D38" s="129"/>
      <c r="E38" s="38"/>
      <c r="F38" s="39"/>
      <c r="G38" s="40"/>
      <c r="H38" s="41"/>
      <c r="I38" s="41"/>
      <c r="J38" s="41"/>
      <c r="K38" s="41"/>
      <c r="L38" s="41"/>
      <c r="M38" s="41"/>
      <c r="N38" s="41"/>
      <c r="O38" s="41"/>
      <c r="P38" s="41"/>
      <c r="Q38" s="73"/>
    </row>
    <row r="39" spans="1:17" s="1" customFormat="1" ht="32.1" customHeight="1">
      <c r="A39" s="1">
        <v>616</v>
      </c>
      <c r="B39" s="22">
        <v>22</v>
      </c>
      <c r="C39" s="23" t="s">
        <v>70</v>
      </c>
      <c r="D39" s="22" t="s">
        <v>64</v>
      </c>
      <c r="E39" s="30" t="s">
        <v>71</v>
      </c>
      <c r="F39" s="25">
        <v>800000</v>
      </c>
      <c r="G39" s="26">
        <v>1</v>
      </c>
      <c r="H39" s="27" t="s">
        <v>72</v>
      </c>
      <c r="I39" s="90">
        <v>150</v>
      </c>
      <c r="J39" s="44" t="s">
        <v>73</v>
      </c>
      <c r="K39" s="91" t="s">
        <v>25</v>
      </c>
      <c r="L39" s="92">
        <v>43177</v>
      </c>
      <c r="M39" s="92" t="s">
        <v>56</v>
      </c>
      <c r="N39" s="92">
        <v>43238</v>
      </c>
      <c r="O39" s="92">
        <v>43299</v>
      </c>
      <c r="P39" s="92" t="s">
        <v>74</v>
      </c>
      <c r="Q39" s="119">
        <v>43361</v>
      </c>
    </row>
    <row r="40" spans="1:17" ht="33" customHeight="1">
      <c r="A40">
        <v>616</v>
      </c>
      <c r="B40" s="51">
        <v>23</v>
      </c>
      <c r="C40" s="23" t="s">
        <v>75</v>
      </c>
      <c r="D40" s="52" t="s">
        <v>76</v>
      </c>
      <c r="E40" s="53" t="s">
        <v>71</v>
      </c>
      <c r="F40" s="54">
        <v>800000</v>
      </c>
      <c r="G40" s="55">
        <v>1</v>
      </c>
      <c r="H40" s="56" t="s">
        <v>72</v>
      </c>
      <c r="I40" s="90" t="s">
        <v>77</v>
      </c>
      <c r="J40" s="44" t="s">
        <v>73</v>
      </c>
      <c r="K40" s="91" t="s">
        <v>25</v>
      </c>
      <c r="L40" s="92">
        <v>43177</v>
      </c>
      <c r="M40" s="92" t="s">
        <v>56</v>
      </c>
      <c r="N40" s="92">
        <v>43238</v>
      </c>
      <c r="O40" s="92">
        <v>43299</v>
      </c>
      <c r="P40" s="92" t="s">
        <v>74</v>
      </c>
      <c r="Q40" s="119">
        <v>43361</v>
      </c>
    </row>
    <row r="41" spans="1:17" ht="33.950000000000003" customHeight="1">
      <c r="B41" s="46"/>
      <c r="C41" s="57"/>
      <c r="D41" s="46"/>
      <c r="E41" s="58" t="s">
        <v>49</v>
      </c>
      <c r="F41" s="48">
        <f>SUM(F39:F40)</f>
        <v>1600000</v>
      </c>
      <c r="G41" s="49"/>
      <c r="H41" s="50"/>
      <c r="I41" s="50"/>
      <c r="J41" s="50"/>
      <c r="K41" s="41"/>
      <c r="L41" s="41"/>
      <c r="M41" s="41"/>
      <c r="N41" s="41"/>
      <c r="O41" s="41"/>
      <c r="P41" s="41"/>
      <c r="Q41" s="5"/>
    </row>
    <row r="42" spans="1:17" s="1" customFormat="1">
      <c r="B42" s="129" t="s">
        <v>78</v>
      </c>
      <c r="C42" s="129"/>
      <c r="D42" s="129"/>
      <c r="E42" s="38"/>
      <c r="F42" s="39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73"/>
    </row>
    <row r="43" spans="1:17" ht="30.75" customHeight="1">
      <c r="A43">
        <v>614</v>
      </c>
      <c r="B43" s="22">
        <v>24</v>
      </c>
      <c r="C43" s="23" t="s">
        <v>79</v>
      </c>
      <c r="D43" s="22" t="s">
        <v>80</v>
      </c>
      <c r="E43" s="59" t="s">
        <v>78</v>
      </c>
      <c r="F43" s="25">
        <v>1100000</v>
      </c>
      <c r="G43" s="60">
        <v>2100</v>
      </c>
      <c r="H43" s="27" t="s">
        <v>81</v>
      </c>
      <c r="I43" s="90">
        <v>500</v>
      </c>
      <c r="J43" s="27" t="s">
        <v>24</v>
      </c>
      <c r="K43" s="91" t="s">
        <v>25</v>
      </c>
      <c r="L43" s="92" t="s">
        <v>26</v>
      </c>
      <c r="M43" s="92">
        <v>43149</v>
      </c>
      <c r="N43" s="92">
        <v>43177</v>
      </c>
      <c r="O43" s="92">
        <v>43269</v>
      </c>
      <c r="P43" s="92">
        <v>43299</v>
      </c>
      <c r="Q43" s="92">
        <v>43299</v>
      </c>
    </row>
    <row r="44" spans="1:17" ht="30" customHeight="1">
      <c r="A44">
        <v>614</v>
      </c>
      <c r="B44" s="22">
        <v>25</v>
      </c>
      <c r="C44" s="23" t="s">
        <v>82</v>
      </c>
      <c r="D44" s="22" t="s">
        <v>28</v>
      </c>
      <c r="E44" s="59" t="s">
        <v>78</v>
      </c>
      <c r="F44" s="28">
        <v>1200000</v>
      </c>
      <c r="G44" s="60">
        <v>2300</v>
      </c>
      <c r="H44" s="27" t="s">
        <v>81</v>
      </c>
      <c r="I44" s="90" t="s">
        <v>83</v>
      </c>
      <c r="J44" s="27" t="s">
        <v>24</v>
      </c>
      <c r="K44" s="91" t="s">
        <v>25</v>
      </c>
      <c r="L44" s="92" t="s">
        <v>26</v>
      </c>
      <c r="M44" s="92">
        <v>43149</v>
      </c>
      <c r="N44" s="92">
        <v>43177</v>
      </c>
      <c r="O44" s="92">
        <v>43269</v>
      </c>
      <c r="P44" s="92">
        <v>43299</v>
      </c>
      <c r="Q44" s="92">
        <v>43299</v>
      </c>
    </row>
    <row r="45" spans="1:17" ht="18" customHeight="1">
      <c r="B45" s="46"/>
      <c r="C45" s="57"/>
      <c r="D45" s="46"/>
      <c r="E45" s="61" t="s">
        <v>49</v>
      </c>
      <c r="F45" s="48">
        <f>SUM(F43:F44)</f>
        <v>2300000</v>
      </c>
      <c r="G45" s="62"/>
      <c r="H45" s="63"/>
      <c r="I45" s="63"/>
      <c r="J45" s="63"/>
      <c r="K45" s="100"/>
      <c r="L45" s="100"/>
      <c r="M45" s="100"/>
      <c r="N45" s="100"/>
      <c r="O45" s="100"/>
      <c r="P45" s="100"/>
      <c r="Q45" s="120"/>
    </row>
    <row r="46" spans="1:17" ht="20.100000000000001" customHeight="1">
      <c r="B46" s="129" t="s">
        <v>84</v>
      </c>
      <c r="C46" s="129"/>
      <c r="D46" s="129"/>
      <c r="E46" s="38"/>
      <c r="F46" s="39"/>
      <c r="G46" s="40"/>
      <c r="H46" s="41"/>
      <c r="I46" s="41"/>
      <c r="J46" s="41"/>
      <c r="K46" s="41"/>
      <c r="L46" s="41"/>
      <c r="M46" s="41"/>
      <c r="N46" s="41"/>
      <c r="O46" s="41"/>
      <c r="P46" s="41"/>
      <c r="Q46" s="121"/>
    </row>
    <row r="47" spans="1:17" ht="15" customHeight="1">
      <c r="A47">
        <v>62905</v>
      </c>
      <c r="B47" s="22">
        <v>26</v>
      </c>
      <c r="C47" s="23" t="s">
        <v>85</v>
      </c>
      <c r="D47" s="22" t="s">
        <v>86</v>
      </c>
      <c r="E47" s="64">
        <f>+F47/F50</f>
        <v>1.8835384328796997E-2</v>
      </c>
      <c r="F47" s="25">
        <v>300000</v>
      </c>
      <c r="G47" s="65">
        <v>1</v>
      </c>
      <c r="H47" s="26" t="s">
        <v>87</v>
      </c>
      <c r="I47" s="65"/>
      <c r="J47" s="65"/>
      <c r="K47" s="100"/>
      <c r="L47" s="92" t="s">
        <v>26</v>
      </c>
      <c r="M47" s="92">
        <v>43149</v>
      </c>
      <c r="N47" s="92">
        <v>43177</v>
      </c>
      <c r="O47" s="92" t="s">
        <v>74</v>
      </c>
      <c r="P47" s="92">
        <v>43361</v>
      </c>
      <c r="Q47" s="92">
        <v>43361</v>
      </c>
    </row>
    <row r="48" spans="1:17" ht="34.5" customHeight="1">
      <c r="B48" s="22">
        <v>27</v>
      </c>
      <c r="C48" s="23" t="s">
        <v>88</v>
      </c>
      <c r="D48" s="22" t="s">
        <v>86</v>
      </c>
      <c r="E48" s="64">
        <v>0</v>
      </c>
      <c r="F48" s="25">
        <v>0</v>
      </c>
      <c r="G48" s="26"/>
      <c r="H48" s="27"/>
      <c r="I48" s="27"/>
      <c r="J48" s="27"/>
      <c r="K48" s="100"/>
      <c r="L48" s="100"/>
      <c r="M48" s="100"/>
      <c r="N48" s="100"/>
      <c r="O48" s="100"/>
      <c r="P48" s="100"/>
      <c r="Q48" s="30"/>
    </row>
    <row r="49" spans="2:17" s="1" customFormat="1" ht="18.75">
      <c r="B49" s="66"/>
      <c r="C49" s="67"/>
      <c r="D49" s="68"/>
      <c r="E49" s="69" t="s">
        <v>49</v>
      </c>
      <c r="F49" s="70">
        <f>SUM(F47:F48)</f>
        <v>300000</v>
      </c>
      <c r="G49" s="71"/>
      <c r="H49" s="72"/>
      <c r="I49" s="72"/>
      <c r="J49" s="72"/>
      <c r="K49" s="101"/>
      <c r="L49" s="101"/>
      <c r="M49" s="101"/>
      <c r="N49" s="101"/>
      <c r="O49" s="101" t="s">
        <v>89</v>
      </c>
      <c r="P49" s="101"/>
      <c r="Q49" s="122"/>
    </row>
    <row r="50" spans="2:17" ht="17.100000000000001" customHeight="1">
      <c r="B50" s="73"/>
      <c r="C50" s="38"/>
      <c r="D50" s="73"/>
      <c r="E50" s="74" t="s">
        <v>90</v>
      </c>
      <c r="F50" s="74">
        <f>F26+F37+F41+F45+F49</f>
        <v>15927469</v>
      </c>
      <c r="G50" s="75"/>
      <c r="H50" s="76"/>
      <c r="I50" s="76"/>
      <c r="J50" s="76"/>
      <c r="K50" s="101"/>
      <c r="L50" s="101"/>
      <c r="M50" s="101"/>
      <c r="N50" s="101"/>
      <c r="O50" s="101"/>
      <c r="P50" s="101"/>
      <c r="Q50" s="123"/>
    </row>
    <row r="51" spans="2:17" ht="30" customHeight="1">
      <c r="B51" s="73"/>
      <c r="C51" s="30" t="s">
        <v>19</v>
      </c>
      <c r="D51" s="31">
        <f>+$F$26</f>
        <v>6729422</v>
      </c>
      <c r="E51" s="77"/>
      <c r="F51" s="78">
        <v>15927469</v>
      </c>
      <c r="G51" s="75"/>
      <c r="H51" s="76"/>
      <c r="I51" s="102"/>
      <c r="J51" s="102"/>
      <c r="K51" s="103"/>
      <c r="L51" s="103"/>
      <c r="M51" s="103"/>
      <c r="N51" s="103"/>
      <c r="O51" s="103"/>
      <c r="P51" s="103"/>
      <c r="Q51" s="5"/>
    </row>
    <row r="52" spans="2:17" ht="27" customHeight="1">
      <c r="B52" s="73"/>
      <c r="C52" s="30" t="s">
        <v>91</v>
      </c>
      <c r="D52" s="31">
        <f>+$F$37</f>
        <v>4998047</v>
      </c>
      <c r="E52" s="77"/>
      <c r="F52" s="79">
        <f>F50-F51</f>
        <v>0</v>
      </c>
      <c r="G52" s="75"/>
      <c r="H52" s="76"/>
      <c r="I52" s="76"/>
      <c r="J52" s="76"/>
      <c r="K52" s="101"/>
      <c r="L52" s="101"/>
      <c r="M52" s="101"/>
      <c r="N52" s="101"/>
      <c r="O52" s="101"/>
      <c r="P52" s="101"/>
      <c r="Q52" s="41"/>
    </row>
    <row r="53" spans="2:17" ht="27" customHeight="1">
      <c r="B53" s="73"/>
      <c r="C53" s="30" t="s">
        <v>92</v>
      </c>
      <c r="D53" s="31">
        <f>+$F$41</f>
        <v>1600000</v>
      </c>
      <c r="E53" s="77"/>
      <c r="F53" s="78"/>
      <c r="G53" s="75"/>
      <c r="H53" s="76"/>
      <c r="I53" s="76"/>
      <c r="J53" s="76"/>
      <c r="K53" s="41"/>
      <c r="L53" s="41"/>
      <c r="M53" s="41"/>
      <c r="N53" s="41"/>
      <c r="O53" s="41"/>
      <c r="P53" s="41"/>
      <c r="Q53" s="73"/>
    </row>
    <row r="54" spans="2:17" ht="18" customHeight="1">
      <c r="B54" s="73"/>
      <c r="C54" s="30" t="str">
        <f>+B42</f>
        <v>URB URBANIZACIÓN</v>
      </c>
      <c r="D54" s="31">
        <f>+$F$45</f>
        <v>2300000</v>
      </c>
      <c r="E54" s="77"/>
      <c r="F54" s="78"/>
      <c r="G54" s="75"/>
      <c r="H54" s="76"/>
      <c r="I54" s="76"/>
      <c r="J54" s="76"/>
      <c r="K54" s="83"/>
      <c r="L54" s="83"/>
      <c r="M54" s="83"/>
      <c r="N54" s="83"/>
      <c r="O54" s="83"/>
      <c r="P54" s="41"/>
      <c r="Q54" s="73"/>
    </row>
    <row r="55" spans="2:17" ht="18" customHeight="1">
      <c r="B55" s="73"/>
      <c r="C55" s="30" t="s">
        <v>84</v>
      </c>
      <c r="D55" s="31">
        <f>+$F$49</f>
        <v>300000</v>
      </c>
      <c r="E55" s="77"/>
      <c r="F55" s="78"/>
      <c r="G55" s="75"/>
      <c r="H55" s="76"/>
      <c r="I55" s="76"/>
      <c r="J55" s="76"/>
      <c r="K55" s="104"/>
      <c r="L55" s="104"/>
      <c r="M55" s="104"/>
      <c r="N55" s="104"/>
      <c r="O55" s="104"/>
      <c r="P55" s="105"/>
      <c r="Q55" s="105"/>
    </row>
    <row r="56" spans="2:17" s="1" customFormat="1" ht="33.950000000000003" customHeight="1">
      <c r="B56" s="73"/>
      <c r="C56" s="80" t="s">
        <v>90</v>
      </c>
      <c r="D56" s="81">
        <f>SUM(D51:D55)</f>
        <v>15927469</v>
      </c>
      <c r="E56" s="64"/>
      <c r="F56" s="78"/>
      <c r="G56" s="75"/>
      <c r="H56" s="76"/>
      <c r="I56" s="76"/>
      <c r="J56" s="76"/>
      <c r="K56" s="106"/>
      <c r="L56" s="106"/>
      <c r="M56" s="106"/>
      <c r="N56" s="106"/>
      <c r="O56" s="106"/>
      <c r="P56" s="101"/>
      <c r="Q56" s="101"/>
    </row>
    <row r="57" spans="2:17" ht="21" customHeight="1">
      <c r="B57" s="73"/>
      <c r="C57" s="82"/>
      <c r="D57" s="5"/>
      <c r="E57" s="73"/>
      <c r="G57" s="75"/>
      <c r="H57" s="83"/>
      <c r="K57" s="102"/>
      <c r="L57" s="102"/>
      <c r="M57" s="102"/>
      <c r="N57" s="102"/>
      <c r="O57" s="102"/>
      <c r="P57" s="107"/>
      <c r="Q57" s="107"/>
    </row>
    <row r="58" spans="2:17" ht="21" customHeight="1">
      <c r="B58" s="84"/>
      <c r="C58" s="85"/>
      <c r="D58" s="86"/>
      <c r="G58" s="75"/>
      <c r="H58" s="83"/>
      <c r="K58" s="102"/>
      <c r="L58" s="102"/>
      <c r="M58" s="102"/>
      <c r="N58" s="102"/>
      <c r="O58" s="102"/>
      <c r="P58" s="107"/>
      <c r="Q58" s="107"/>
    </row>
    <row r="59" spans="2:17" ht="21" customHeight="1">
      <c r="B59" s="84"/>
      <c r="C59" s="85"/>
      <c r="D59" s="86"/>
      <c r="G59" s="75"/>
      <c r="H59" s="83"/>
      <c r="K59" s="102"/>
      <c r="L59" s="102"/>
      <c r="M59" s="102"/>
      <c r="N59" s="102"/>
      <c r="O59" s="102"/>
      <c r="P59" s="107"/>
      <c r="Q59" s="107"/>
    </row>
    <row r="60" spans="2:17" ht="21" customHeight="1">
      <c r="B60" s="84"/>
      <c r="C60" s="82"/>
      <c r="D60" s="5"/>
      <c r="K60" s="76"/>
      <c r="L60" s="76"/>
      <c r="M60" s="76"/>
      <c r="N60" s="76"/>
      <c r="O60" s="76"/>
      <c r="P60" s="108"/>
      <c r="Q60" s="108"/>
    </row>
    <row r="61" spans="2:17" ht="21" customHeight="1">
      <c r="B61" s="84"/>
      <c r="C61" s="82"/>
      <c r="D61" s="5"/>
      <c r="K61" s="76"/>
      <c r="L61" s="76"/>
      <c r="M61" s="76"/>
      <c r="N61" s="76"/>
      <c r="O61" s="76"/>
      <c r="P61" s="76"/>
      <c r="Q61" s="76"/>
    </row>
    <row r="62" spans="2:17" ht="21" customHeight="1">
      <c r="B62" s="84"/>
      <c r="C62" s="82"/>
      <c r="D62" s="5"/>
      <c r="K62" s="76"/>
      <c r="L62" s="76"/>
      <c r="M62" s="76"/>
      <c r="N62" s="76"/>
      <c r="O62" s="76"/>
      <c r="P62" s="76"/>
      <c r="Q62" s="76"/>
    </row>
    <row r="63" spans="2:17" ht="21" customHeight="1">
      <c r="B63" s="84"/>
      <c r="C63" s="82"/>
      <c r="D63" s="5"/>
      <c r="K63" s="76"/>
      <c r="L63" s="76"/>
      <c r="M63" s="76"/>
      <c r="N63" s="76"/>
      <c r="O63" s="76"/>
      <c r="P63" s="76"/>
      <c r="Q63" s="76"/>
    </row>
    <row r="64" spans="2:17" ht="21" customHeight="1">
      <c r="B64" s="84"/>
      <c r="C64" s="82"/>
      <c r="D64" s="5"/>
      <c r="K64" s="76"/>
      <c r="L64" s="76"/>
      <c r="M64" s="76"/>
      <c r="N64" s="76"/>
      <c r="O64" s="76"/>
      <c r="P64" s="76"/>
      <c r="Q64" s="76"/>
    </row>
    <row r="65" spans="2:18" ht="21" customHeight="1">
      <c r="B65" s="84"/>
      <c r="C65" s="82"/>
      <c r="D65" s="5"/>
    </row>
    <row r="66" spans="2:18" ht="21" customHeight="1">
      <c r="B66" s="84"/>
      <c r="C66" s="82"/>
      <c r="D66" s="5"/>
      <c r="R66" s="83"/>
    </row>
    <row r="67" spans="2:18" ht="21" customHeight="1">
      <c r="B67" s="84"/>
      <c r="C67" s="82"/>
      <c r="D67" s="5"/>
      <c r="K67" s="83"/>
      <c r="L67" s="83"/>
      <c r="M67" s="83"/>
      <c r="N67" s="83"/>
      <c r="O67" s="83"/>
      <c r="P67" s="83"/>
      <c r="Q67" s="83"/>
      <c r="R67" s="83"/>
    </row>
    <row r="68" spans="2:18">
      <c r="B68" s="84"/>
      <c r="C68" s="82"/>
      <c r="D68" s="5"/>
      <c r="R68" s="83"/>
    </row>
    <row r="69" spans="2:18" ht="18.75" customHeight="1">
      <c r="B69" s="84"/>
      <c r="C69" s="82"/>
      <c r="D69" s="5"/>
      <c r="R69" s="83"/>
    </row>
    <row r="70" spans="2:18" ht="45" customHeight="1">
      <c r="B70" s="84"/>
      <c r="C70" s="82"/>
      <c r="D70" s="5"/>
      <c r="R70" s="83"/>
    </row>
    <row r="71" spans="2:18" ht="52.5" customHeight="1">
      <c r="B71" s="84"/>
      <c r="C71" s="82"/>
      <c r="D71" s="5"/>
    </row>
    <row r="72" spans="2:18" ht="55.5" customHeight="1">
      <c r="B72" s="84"/>
      <c r="C72" s="82"/>
      <c r="D72" s="5"/>
    </row>
    <row r="73" spans="2:18" ht="33" customHeight="1">
      <c r="B73" s="84"/>
      <c r="C73" s="82"/>
      <c r="D73" s="5"/>
    </row>
    <row r="74" spans="2:18" ht="33.75" customHeight="1">
      <c r="B74" s="84"/>
      <c r="C74" s="82"/>
      <c r="D74" s="5"/>
    </row>
    <row r="75" spans="2:18" ht="39" customHeight="1">
      <c r="B75" s="84"/>
    </row>
    <row r="76" spans="2:18" ht="33" customHeight="1"/>
    <row r="77" spans="2:18" ht="24" customHeight="1"/>
    <row r="78" spans="2:18" ht="37.5" customHeight="1"/>
    <row r="79" spans="2:18" ht="45" customHeight="1"/>
    <row r="80" spans="2:18" ht="33.75" customHeight="1"/>
    <row r="81" ht="33.75" customHeight="1"/>
    <row r="82" ht="33.75" customHeight="1"/>
    <row r="83" ht="21.75" customHeight="1"/>
    <row r="84" ht="42.75" customHeight="1"/>
    <row r="85" ht="33" customHeight="1"/>
    <row r="86" ht="28.5" customHeight="1"/>
    <row r="87" ht="21.75" customHeight="1"/>
    <row r="88" ht="45" customHeight="1"/>
    <row r="89" ht="18.75" customHeight="1"/>
    <row r="90" ht="24.75" customHeight="1"/>
    <row r="91" ht="19.5" customHeight="1"/>
    <row r="92" ht="21.75" customHeight="1"/>
    <row r="93" ht="27.75" customHeight="1"/>
    <row r="94" ht="30.75" customHeight="1"/>
    <row r="95" ht="18.75" customHeight="1"/>
    <row r="96" ht="21" customHeight="1"/>
    <row r="97" ht="24.75" customHeight="1"/>
  </sheetData>
  <mergeCells count="24">
    <mergeCell ref="B46:D46"/>
    <mergeCell ref="B11:B12"/>
    <mergeCell ref="C11:C12"/>
    <mergeCell ref="D11:D12"/>
    <mergeCell ref="E11:E12"/>
    <mergeCell ref="B13:D13"/>
    <mergeCell ref="G26:H26"/>
    <mergeCell ref="B27:D27"/>
    <mergeCell ref="B38:D38"/>
    <mergeCell ref="B42:D42"/>
    <mergeCell ref="B9:Q9"/>
    <mergeCell ref="B10:Q10"/>
    <mergeCell ref="G11:H11"/>
    <mergeCell ref="I11:J11"/>
    <mergeCell ref="L11:M11"/>
    <mergeCell ref="N11:O11"/>
    <mergeCell ref="P11:Q11"/>
    <mergeCell ref="F11:F12"/>
    <mergeCell ref="K11:K12"/>
    <mergeCell ref="B2:H2"/>
    <mergeCell ref="B3:H3"/>
    <mergeCell ref="B5:Q5"/>
    <mergeCell ref="B6:Q6"/>
    <mergeCell ref="B7:H7"/>
  </mergeCells>
  <printOptions horizontalCentered="1" verticalCentered="1"/>
  <pageMargins left="0.70902777777777803" right="0.70902777777777803" top="0.46875" bottom="0.42916666666666697" header="0.30902777777777801" footer="0.30902777777777801"/>
  <pageSetup paperSize="17" scale="52" orientation="landscape" r:id="rId1"/>
  <rowBreaks count="1" manualBreakCount="1">
    <brk id="65" max="16383" man="1"/>
  </rowBreaks>
  <colBreaks count="1" manualBreakCount="1">
    <brk id="15" max="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 2018</vt:lpstr>
      <vt:lpstr>'FISM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2018-01-11T20:34:00Z</cp:lastPrinted>
  <dcterms:created xsi:type="dcterms:W3CDTF">2006-09-16T00:00:00Z</dcterms:created>
  <dcterms:modified xsi:type="dcterms:W3CDTF">2018-08-10T16:22:33Z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2058-10.2.0.6020</vt:lpwstr>
  </property>
</Properties>
</file>